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Обоснование по Источникам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'Обоснование по Источникам'!$A$1:$AB$35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 localSheetId="0">#REF!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18" i="1"/>
  <c r="AB18" s="1"/>
  <c r="Z19"/>
  <c r="AB19" s="1"/>
  <c r="Z17"/>
  <c r="AB17" s="1"/>
  <c r="Z20"/>
  <c r="AB20" s="1"/>
  <c r="AA19" l="1"/>
  <c r="AA18"/>
  <c r="AA17"/>
  <c r="Y19"/>
  <c r="Y18"/>
  <c r="Y17"/>
  <c r="Y20"/>
  <c r="AA20"/>
  <c r="AA21" s="1"/>
</calcChain>
</file>

<file path=xl/comments1.xml><?xml version="1.0" encoding="utf-8"?>
<comments xmlns="http://schemas.openxmlformats.org/spreadsheetml/2006/main">
  <authors>
    <author/>
  </authors>
  <commentList>
    <comment ref="O20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20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0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0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0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<sst xmlns="http://schemas.openxmlformats.org/spreadsheetml/2006/main" count="84" uniqueCount="78">
  <si>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</si>
  <si>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</si>
  <si>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</si>
  <si>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</si>
  <si>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</si>
  <si>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</si>
  <si>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</si>
  <si>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</si>
  <si>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</si>
  <si>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</si>
  <si>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</si>
  <si>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г.о.  Самара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</si>
  <si>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</si>
  <si>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</si>
  <si>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</si>
  <si>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</si>
  <si>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</si>
  <si>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</si>
  <si>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</si>
  <si>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</si>
  <si>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</si>
  <si>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</si>
  <si>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</si>
  <si>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</si>
  <si>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</si>
  <si>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</si>
  <si>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</si>
  <si>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</si>
  <si>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</si>
  <si>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</si>
  <si>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</si>
  <si>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</si>
  <si>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</si>
  <si>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</si>
  <si>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</si>
  <si>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</si>
  <si>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</si>
  <si>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</si>
  <si>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</si>
  <si>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</si>
  <si>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</si>
  <si>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</si>
  <si>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</si>
  <si>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</si>
  <si>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</si>
  <si>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</si>
  <si>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</si>
  <si>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</si>
  <si>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</si>
  <si>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</si>
  <si>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</si>
  <si>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</si>
  <si>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</si>
  <si>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</si>
  <si>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</si>
  <si>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</si>
  <si>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</si>
  <si>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</si>
  <si>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</si>
  <si>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Общая НМЦ договора установлена Заказчиком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</si>
  <si>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</si>
  <si>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</si>
  <si>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</si>
  <si>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</si>
  <si>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</si>
  <si>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</si>
  <si>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Примечание -  пояснение в случае отсутствия возможности использовать ценовую информацию из 3-х источников:</t>
  </si>
  <si>
    <t xml:space="preserve">.
</t>
  </si>
  <si>
    <t>Услуги по изготовлению (печати) платежных документов (квитанций) и долговых претензий в виде бесконвертного отправления для оплаты за потребленные коммунальные услуги</t>
  </si>
  <si>
    <t>Услуги по изготовлению (печати) платежных документов МКД</t>
  </si>
  <si>
    <t>Услуги по изготовлению (печати) платежных документов частный сектор</t>
  </si>
  <si>
    <t>Услуги по изготовлению (печати) долговых претензий физическим лицам</t>
  </si>
  <si>
    <t>Услуги по изготовлению (печати) платежных документов долговых претензий юридическим лицам</t>
  </si>
  <si>
    <t>Техник по учету</t>
  </si>
  <si>
    <t>Качайкина О.Ю.</t>
  </si>
  <si>
    <t>Источник № 1 "Цены текущих договоров 2022 года"</t>
  </si>
  <si>
    <t>шт</t>
  </si>
  <si>
    <t>Аблякимов Р.Э.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</si>
</sst>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_-* #,##0.00_р_._-;\-* #,##0.00_р_._-;_-* \-??_р_._-;_-@_-"/>
    <numFmt numFmtId="166" formatCode="#,###.00"/>
    <numFmt numFmtId="167" formatCode="#,##0.00_ ;\-#,##0.00\ "/>
    <numFmt numFmtId="168" formatCode="[$-419]dd/mm/yyyy"/>
  </numFmts>
  <fonts count="18"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5" fontId="17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6" fontId="14" fillId="3" borderId="1" xfId="1" applyNumberFormat="1" applyFont="1" applyFill="1" applyBorder="1" applyAlignment="1" applyProtection="1">
      <alignment horizontal="center" vertical="center" wrapText="1"/>
    </xf>
    <xf numFmtId="4" fontId="14" fillId="3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167" fontId="3" fillId="0" borderId="1" xfId="1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5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685800</xdr:colOff>
      <xdr:row>32</xdr:row>
      <xdr:rowOff>66675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32</xdr:row>
      <xdr:rowOff>66675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32</xdr:row>
      <xdr:rowOff>66675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32</xdr:row>
      <xdr:rowOff>66675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32</xdr:row>
      <xdr:rowOff>66675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142875</xdr:colOff>
      <xdr:row>20</xdr:row>
      <xdr:rowOff>19050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142875</xdr:colOff>
      <xdr:row>20</xdr:row>
      <xdr:rowOff>19050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142875</xdr:colOff>
      <xdr:row>20</xdr:row>
      <xdr:rowOff>19050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142875</xdr:colOff>
      <xdr:row>20</xdr:row>
      <xdr:rowOff>19050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142875</xdr:colOff>
      <xdr:row>20</xdr:row>
      <xdr:rowOff>19050</xdr:rowOff>
    </xdr:to>
    <xdr:sp macro="" textlink="">
      <xdr:nvSpPr>
        <xdr:cNvPr id="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142875</xdr:colOff>
      <xdr:row>20</xdr:row>
      <xdr:rowOff>19050</xdr:rowOff>
    </xdr:to>
    <xdr:sp macro="" textlink="">
      <xdr:nvSpPr>
        <xdr:cNvPr id="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142875</xdr:colOff>
      <xdr:row>20</xdr:row>
      <xdr:rowOff>19050</xdr:rowOff>
    </xdr:to>
    <xdr:sp macro="" textlink="">
      <xdr:nvSpPr>
        <xdr:cNvPr id="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142875</xdr:colOff>
      <xdr:row>20</xdr:row>
      <xdr:rowOff>19050</xdr:rowOff>
    </xdr:to>
    <xdr:sp macro="" textlink="">
      <xdr:nvSpPr>
        <xdr:cNvPr id="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142875</xdr:colOff>
      <xdr:row>20</xdr:row>
      <xdr:rowOff>19050</xdr:rowOff>
    </xdr:to>
    <xdr:sp macro="" textlink="">
      <xdr:nvSpPr>
        <xdr:cNvPr id="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142875</xdr:colOff>
      <xdr:row>20</xdr:row>
      <xdr:rowOff>19050</xdr:rowOff>
    </xdr:to>
    <xdr:sp macro="" textlink="">
      <xdr:nvSpPr>
        <xdr:cNvPr id="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314325</xdr:colOff>
      <xdr:row>26</xdr:row>
      <xdr:rowOff>104775</xdr:rowOff>
    </xdr:to>
    <xdr:sp macro="" textlink="">
      <xdr:nvSpPr>
        <xdr:cNvPr id="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314325</xdr:colOff>
      <xdr:row>26</xdr:row>
      <xdr:rowOff>104775</xdr:rowOff>
    </xdr:to>
    <xdr:sp macro="" textlink="">
      <xdr:nvSpPr>
        <xdr:cNvPr id="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314325</xdr:colOff>
      <xdr:row>26</xdr:row>
      <xdr:rowOff>104775</xdr:rowOff>
    </xdr:to>
    <xdr:sp macro="" textlink="">
      <xdr:nvSpPr>
        <xdr:cNvPr id="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314325</xdr:colOff>
      <xdr:row>26</xdr:row>
      <xdr:rowOff>104775</xdr:rowOff>
    </xdr:to>
    <xdr:sp macro="" textlink="">
      <xdr:nvSpPr>
        <xdr:cNvPr id="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314325</xdr:colOff>
      <xdr:row>26</xdr:row>
      <xdr:rowOff>104775</xdr:rowOff>
    </xdr:to>
    <xdr:sp macro="" textlink="">
      <xdr:nvSpPr>
        <xdr:cNvPr id="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A3" t="str">
            <v>KB</v>
          </cell>
        </row>
        <row r="4">
          <cell r="A4" t="str">
            <v>KM</v>
          </cell>
        </row>
        <row r="5">
          <cell r="A5" t="str">
            <v>KГ</v>
          </cell>
        </row>
        <row r="6">
          <cell r="A6" t="str">
            <v>M</v>
          </cell>
        </row>
        <row r="7">
          <cell r="A7" t="str">
            <v>MM</v>
          </cell>
        </row>
        <row r="8">
          <cell r="A8" t="str">
            <v>А</v>
          </cell>
        </row>
        <row r="9">
          <cell r="A9" t="str">
            <v>АМПУЛ</v>
          </cell>
        </row>
        <row r="10">
          <cell r="A10" t="str">
            <v>БАР</v>
          </cell>
        </row>
        <row r="11">
          <cell r="A11" t="str">
            <v>БРУТТ.РЕГИСТР Т</v>
          </cell>
        </row>
        <row r="12">
          <cell r="A12" t="str">
            <v>БУТ</v>
          </cell>
        </row>
        <row r="13">
          <cell r="A13" t="str">
            <v>В</v>
          </cell>
        </row>
        <row r="14">
          <cell r="A14" t="str">
            <v>В.А</v>
          </cell>
        </row>
        <row r="15">
          <cell r="A15" t="str">
            <v>ВТ</v>
          </cell>
        </row>
        <row r="16">
          <cell r="A16" t="str">
            <v>Г</v>
          </cell>
        </row>
        <row r="17">
          <cell r="A17" t="str">
            <v>ГА</v>
          </cell>
        </row>
        <row r="18">
          <cell r="A18" t="str">
            <v>ГИГАКАЛ</v>
          </cell>
        </row>
        <row r="19">
          <cell r="A19" t="str">
            <v>ГЛ</v>
          </cell>
        </row>
        <row r="20">
          <cell r="A20" t="str">
            <v>ГОД</v>
          </cell>
        </row>
        <row r="21">
          <cell r="A21" t="str">
            <v>ГРАД ЦЕЛЬС</v>
          </cell>
        </row>
        <row r="22">
          <cell r="A22" t="str">
            <v>ГРАД ЦЕЛЬС</v>
          </cell>
        </row>
        <row r="23">
          <cell r="A23" t="str">
            <v>ГЦ</v>
          </cell>
        </row>
        <row r="24">
          <cell r="A24" t="str">
            <v>ДЖ</v>
          </cell>
        </row>
        <row r="25">
          <cell r="A25" t="str">
            <v>ДКЛ</v>
          </cell>
        </row>
        <row r="26">
          <cell r="A26" t="str">
            <v>ДМ</v>
          </cell>
        </row>
        <row r="27">
          <cell r="A27" t="str">
            <v>ДМ3</v>
          </cell>
        </row>
        <row r="28">
          <cell r="A28" t="str">
            <v>ДН</v>
          </cell>
        </row>
        <row r="29">
          <cell r="A29" t="str">
            <v>ДН</v>
          </cell>
        </row>
        <row r="30">
          <cell r="A30" t="str">
            <v>ДЮЖИНА</v>
          </cell>
        </row>
        <row r="31">
          <cell r="A31" t="str">
            <v>ДЮЙМ</v>
          </cell>
        </row>
        <row r="32">
          <cell r="A32" t="str">
            <v>ДЮЙМ2</v>
          </cell>
        </row>
        <row r="33">
          <cell r="A33" t="str">
            <v>ДЮЙМ3</v>
          </cell>
        </row>
        <row r="34">
          <cell r="A34" t="str">
            <v>ЕД</v>
          </cell>
        </row>
        <row r="35">
          <cell r="A35" t="str">
            <v>К</v>
          </cell>
        </row>
        <row r="36">
          <cell r="A36" t="str">
            <v>К</v>
          </cell>
        </row>
        <row r="37">
          <cell r="A37" t="str">
            <v>КВ.А</v>
          </cell>
        </row>
        <row r="38">
          <cell r="A38" t="str">
            <v>КВАРТ</v>
          </cell>
        </row>
        <row r="39">
          <cell r="A39" t="str">
            <v>КВТ</v>
          </cell>
        </row>
        <row r="40">
          <cell r="A40" t="str">
            <v>КВТ.Ч</v>
          </cell>
        </row>
        <row r="41">
          <cell r="A41" t="str">
            <v>КГ/М3</v>
          </cell>
        </row>
        <row r="42">
          <cell r="A42" t="str">
            <v>КГ/С</v>
          </cell>
        </row>
        <row r="43">
          <cell r="A43" t="str">
            <v>КГЦ</v>
          </cell>
        </row>
        <row r="44">
          <cell r="A44" t="str">
            <v>КД</v>
          </cell>
        </row>
        <row r="45">
          <cell r="A45" t="str">
            <v>КДЖ</v>
          </cell>
        </row>
        <row r="46">
          <cell r="A46" t="str">
            <v>КМ/Ч</v>
          </cell>
        </row>
        <row r="47">
          <cell r="A47" t="str">
            <v>КМ2</v>
          </cell>
        </row>
        <row r="48">
          <cell r="A48" t="str">
            <v>КОМПЛ</v>
          </cell>
        </row>
        <row r="49">
          <cell r="A49" t="str">
            <v>КПА</v>
          </cell>
        </row>
        <row r="50">
          <cell r="A50" t="str">
            <v>Л</v>
          </cell>
        </row>
        <row r="51">
          <cell r="A51" t="str">
            <v>ЛИСТ</v>
          </cell>
        </row>
        <row r="52">
          <cell r="A52" t="str">
            <v>ЛС</v>
          </cell>
        </row>
        <row r="53">
          <cell r="A53" t="str">
            <v>М/С</v>
          </cell>
        </row>
        <row r="54">
          <cell r="A54" t="str">
            <v>М/С2</v>
          </cell>
        </row>
        <row r="55">
          <cell r="A55" t="str">
            <v>М/Ч</v>
          </cell>
        </row>
        <row r="56">
          <cell r="A56" t="str">
            <v>М2</v>
          </cell>
        </row>
        <row r="57">
          <cell r="A57" t="str">
            <v>М3</v>
          </cell>
        </row>
        <row r="58">
          <cell r="A58" t="str">
            <v>М3/С</v>
          </cell>
        </row>
        <row r="59">
          <cell r="A59" t="str">
            <v>М3/Ч</v>
          </cell>
        </row>
        <row r="60">
          <cell r="A60" t="str">
            <v>МБАР</v>
          </cell>
        </row>
        <row r="61">
          <cell r="A61" t="str">
            <v>МГ</v>
          </cell>
        </row>
        <row r="62">
          <cell r="A62" t="str">
            <v>МЕГАВ.А</v>
          </cell>
        </row>
        <row r="63">
          <cell r="A63" t="str">
            <v>МЕГАВТ</v>
          </cell>
        </row>
        <row r="64">
          <cell r="A64" t="str">
            <v>МЕГАВТ.Ч</v>
          </cell>
        </row>
        <row r="65">
          <cell r="A65" t="str">
            <v>МЕГАГЦ</v>
          </cell>
        </row>
        <row r="66">
          <cell r="A66" t="str">
            <v>МЕГАПА</v>
          </cell>
        </row>
        <row r="67">
          <cell r="A67" t="str">
            <v>МЕС</v>
          </cell>
        </row>
        <row r="68">
          <cell r="A68" t="str">
            <v>МИН</v>
          </cell>
        </row>
        <row r="69">
          <cell r="A69" t="str">
            <v>МКС</v>
          </cell>
        </row>
        <row r="70">
          <cell r="A70" t="str">
            <v>МЛ</v>
          </cell>
        </row>
        <row r="71">
          <cell r="A71" t="str">
            <v>МЛН Т/ГОД</v>
          </cell>
        </row>
        <row r="72">
          <cell r="A72" t="str">
            <v>МЛС</v>
          </cell>
        </row>
        <row r="73">
          <cell r="A73" t="str">
            <v>ММ2</v>
          </cell>
        </row>
        <row r="74">
          <cell r="A74" t="str">
            <v>ММ3</v>
          </cell>
        </row>
        <row r="75">
          <cell r="A75" t="str">
            <v>Н</v>
          </cell>
        </row>
        <row r="76">
          <cell r="A76" t="str">
            <v>НЕД</v>
          </cell>
        </row>
        <row r="77">
          <cell r="A77" t="str">
            <v>ОМ</v>
          </cell>
        </row>
        <row r="78">
          <cell r="A78" t="str">
            <v>ПА</v>
          </cell>
        </row>
        <row r="79">
          <cell r="A79" t="str">
            <v>ПАР</v>
          </cell>
        </row>
        <row r="80">
          <cell r="A80" t="str">
            <v>ПОГ М</v>
          </cell>
        </row>
        <row r="81">
          <cell r="A81" t="str">
            <v>ПОСЕЩ/СМЕН</v>
          </cell>
        </row>
        <row r="82">
          <cell r="A82" t="str">
            <v>ПРОМИЛЛЕ</v>
          </cell>
        </row>
        <row r="83">
          <cell r="A83" t="str">
            <v>ПРОЦ</v>
          </cell>
        </row>
        <row r="84">
          <cell r="A84" t="str">
            <v>РУБ</v>
          </cell>
        </row>
        <row r="85">
          <cell r="A85" t="str">
            <v>РУЛ</v>
          </cell>
        </row>
        <row r="86">
          <cell r="A86" t="str">
            <v>С</v>
          </cell>
        </row>
        <row r="87">
          <cell r="A87" t="str">
            <v>СM</v>
          </cell>
        </row>
        <row r="88">
          <cell r="A88" t="str">
            <v>СМ2</v>
          </cell>
        </row>
        <row r="89">
          <cell r="A89" t="str">
            <v>СМ3</v>
          </cell>
        </row>
        <row r="90">
          <cell r="A90" t="str">
            <v>Т</v>
          </cell>
        </row>
        <row r="91">
          <cell r="A91" t="str">
            <v>Т.КМ</v>
          </cell>
        </row>
        <row r="92">
          <cell r="A92" t="str">
            <v>Т/СУТ</v>
          </cell>
        </row>
        <row r="93">
          <cell r="A93" t="str">
            <v>ТЛ</v>
          </cell>
        </row>
        <row r="94">
          <cell r="A94" t="str">
            <v>ТОМ КНИЖН ФОНД</v>
          </cell>
        </row>
        <row r="95">
          <cell r="A95" t="str">
            <v>ТЫС М2</v>
          </cell>
        </row>
        <row r="96">
          <cell r="A96" t="str">
            <v>ТЫС М3</v>
          </cell>
        </row>
        <row r="97">
          <cell r="A97" t="str">
            <v>ТЫС Т</v>
          </cell>
        </row>
        <row r="98">
          <cell r="A98" t="str">
            <v>ТЫС Т/ГОД</v>
          </cell>
        </row>
        <row r="99">
          <cell r="A99" t="str">
            <v>ТЫС ШТ</v>
          </cell>
        </row>
        <row r="100">
          <cell r="A100" t="str">
            <v>УПАК</v>
          </cell>
        </row>
        <row r="101">
          <cell r="A101" t="str">
            <v>УСЛ ЕД</v>
          </cell>
        </row>
        <row r="102">
          <cell r="A102" t="str">
            <v>Ф</v>
          </cell>
        </row>
        <row r="103">
          <cell r="A103" t="str">
            <v>ФЛАК</v>
          </cell>
        </row>
        <row r="104">
          <cell r="A104" t="str">
            <v>ФУТ</v>
          </cell>
        </row>
        <row r="105">
          <cell r="A105" t="str">
            <v>ФУТ2</v>
          </cell>
        </row>
        <row r="106">
          <cell r="A106" t="str">
            <v>ФУТ3</v>
          </cell>
        </row>
        <row r="107">
          <cell r="A107" t="str">
            <v>Ч</v>
          </cell>
        </row>
        <row r="108">
          <cell r="A108" t="str">
            <v>Ч</v>
          </cell>
        </row>
        <row r="109">
          <cell r="A109" t="str">
            <v>ЧЕЛ</v>
          </cell>
        </row>
        <row r="110">
          <cell r="A110" t="str">
            <v>ЧЕЛ.ДН</v>
          </cell>
        </row>
        <row r="111">
          <cell r="A111" t="str">
            <v>ЧЕЛ.Ч</v>
          </cell>
        </row>
        <row r="112">
          <cell r="A112" t="str">
            <v>ШТ</v>
          </cell>
        </row>
        <row r="113">
          <cell r="A113" t="str">
            <v>ЯРД</v>
          </cell>
        </row>
        <row r="114">
          <cell r="A114" t="str">
            <v>ЯРД2</v>
          </cell>
        </row>
        <row r="115">
          <cell r="A115" t="str">
            <v>ЯРДЗ</v>
          </cell>
        </row>
        <row r="116">
          <cell r="A116" t="str">
            <v>ЯЩ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Да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  <sheetName val="Прочее"/>
    </sheetNames>
    <sheetDataSet>
      <sheetData sheetId="0"/>
      <sheetData sheetId="1"/>
      <sheetData sheetId="2">
        <row r="2">
          <cell r="C2" t="str">
            <v>ЦДО СНГ</v>
          </cell>
        </row>
      </sheetData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I40"/>
  <sheetViews>
    <sheetView tabSelected="1" view="pageBreakPreview" zoomScale="90" zoomScaleNormal="70" zoomScaleSheetLayoutView="90" zoomScalePageLayoutView="85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K20" sqref="K20"/>
    </sheetView>
  </sheetViews>
  <sheetFormatPr defaultColWidth="8.85546875" defaultRowHeight="12.75"/>
  <cols>
    <col min="1" max="1" width="4.42578125" style="1" customWidth="1"/>
    <col min="2" max="2" width="7.42578125" style="1" customWidth="1"/>
    <col min="3" max="3" width="25" style="1" customWidth="1"/>
    <col min="4" max="4" width="8.28515625" style="1" customWidth="1"/>
    <col min="5" max="5" width="11.5703125" style="1" customWidth="1"/>
    <col min="6" max="6" width="10.85546875" style="1" customWidth="1"/>
    <col min="7" max="7" width="9.7109375" style="1" customWidth="1"/>
    <col min="8" max="8" width="10.85546875" style="1" customWidth="1"/>
    <col min="9" max="9" width="12.140625" style="1" customWidth="1"/>
    <col min="10" max="10" width="14.42578125" style="1" customWidth="1"/>
    <col min="11" max="11" width="23.42578125" style="1" customWidth="1"/>
    <col min="12" max="14" width="12.7109375" style="1" customWidth="1"/>
    <col min="15" max="24" width="12.7109375" style="1" hidden="1" customWidth="1"/>
    <col min="25" max="25" width="11.28515625" style="1" customWidth="1"/>
    <col min="26" max="26" width="13.85546875" style="1" customWidth="1"/>
    <col min="27" max="27" width="15.140625" style="1" customWidth="1"/>
    <col min="28" max="28" width="12.7109375" style="1" customWidth="1"/>
    <col min="29" max="1023" width="8.85546875" style="1"/>
  </cols>
  <sheetData>
    <row r="1" spans="1:28" ht="18.75">
      <c r="C1" s="2"/>
      <c r="D1" s="3"/>
      <c r="E1" s="3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4"/>
      <c r="U1" s="2"/>
      <c r="V1" s="2"/>
      <c r="W1" s="2"/>
      <c r="X1" s="2"/>
      <c r="Y1" s="1" t="s">
        <v>0</v>
      </c>
    </row>
    <row r="2" spans="1:28" ht="18.75">
      <c r="C2" s="2"/>
      <c r="D2" s="3"/>
      <c r="E2" s="3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/>
      <c r="U2" s="2"/>
      <c r="V2" s="2"/>
      <c r="W2" s="2"/>
      <c r="X2" s="2"/>
      <c r="Y2" s="1" t="s">
        <v>1</v>
      </c>
    </row>
    <row r="3" spans="1:28" ht="18.7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2"/>
      <c r="T3" s="4"/>
      <c r="U3" s="2"/>
      <c r="V3" s="2"/>
      <c r="W3" s="2"/>
      <c r="X3" s="2"/>
      <c r="Y3" s="1" t="s">
        <v>2</v>
      </c>
    </row>
    <row r="4" spans="1:28" ht="27.75" customHeight="1">
      <c r="C4" s="5" t="s">
        <v>3</v>
      </c>
      <c r="D4" s="5"/>
      <c r="E4" s="5"/>
      <c r="F4" s="5"/>
      <c r="G4" s="5"/>
      <c r="H4" s="5"/>
      <c r="I4" s="5"/>
      <c r="J4" s="5"/>
      <c r="K4" s="5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8" s="7" customFormat="1" ht="19.5" customHeight="1">
      <c r="C5" s="8" t="s">
        <v>4</v>
      </c>
      <c r="D5" s="46" t="s">
        <v>5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</row>
    <row r="6" spans="1:28" s="7" customFormat="1" ht="19.5" customHeight="1">
      <c r="C6" s="8" t="s">
        <v>6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</row>
    <row r="7" spans="1:28" s="7" customFormat="1" ht="19.5" customHeight="1">
      <c r="C7" s="8" t="s">
        <v>7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</row>
    <row r="8" spans="1:28" s="7" customFormat="1" ht="19.5" customHeight="1">
      <c r="C8" s="8" t="s">
        <v>8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</row>
    <row r="9" spans="1:28" s="7" customFormat="1" ht="19.5" customHeight="1">
      <c r="C9" s="8" t="s">
        <v>9</v>
      </c>
      <c r="D9" s="46" t="s">
        <v>68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</row>
    <row r="10" spans="1:28" s="7" customFormat="1" ht="27" customHeight="1">
      <c r="C10" s="8" t="s">
        <v>10</v>
      </c>
      <c r="D10" s="46" t="s">
        <v>11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</row>
    <row r="11" spans="1:28" s="7" customFormat="1" ht="45.75" customHeight="1">
      <c r="C11" s="8" t="s">
        <v>12</v>
      </c>
      <c r="D11" s="46" t="s">
        <v>13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</row>
    <row r="12" spans="1:28" ht="16.5" customHeight="1"/>
    <row r="13" spans="1:28" ht="42" customHeight="1">
      <c r="A13" s="47" t="s">
        <v>14</v>
      </c>
      <c r="B13" s="47" t="s">
        <v>15</v>
      </c>
      <c r="C13" s="47" t="s">
        <v>16</v>
      </c>
      <c r="D13" s="47" t="s">
        <v>17</v>
      </c>
      <c r="E13" s="47" t="s">
        <v>18</v>
      </c>
      <c r="F13" s="47" t="s">
        <v>75</v>
      </c>
      <c r="G13" s="47"/>
      <c r="H13" s="47"/>
      <c r="I13" s="47"/>
      <c r="J13" s="48" t="s">
        <v>19</v>
      </c>
      <c r="K13" s="47" t="s">
        <v>20</v>
      </c>
      <c r="L13" s="49" t="s">
        <v>21</v>
      </c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7" t="s">
        <v>22</v>
      </c>
      <c r="Z13" s="50" t="s">
        <v>23</v>
      </c>
      <c r="AA13" s="47" t="s">
        <v>24</v>
      </c>
      <c r="AB13" s="51" t="s">
        <v>25</v>
      </c>
    </row>
    <row r="14" spans="1:28" ht="28.5" customHeight="1">
      <c r="A14" s="47"/>
      <c r="B14" s="47"/>
      <c r="C14" s="47"/>
      <c r="D14" s="47"/>
      <c r="E14" s="47"/>
      <c r="F14" s="47" t="s">
        <v>26</v>
      </c>
      <c r="G14" s="47" t="s">
        <v>27</v>
      </c>
      <c r="H14" s="47" t="s">
        <v>28</v>
      </c>
      <c r="I14" s="47" t="s">
        <v>29</v>
      </c>
      <c r="J14" s="48"/>
      <c r="K14" s="48"/>
      <c r="L14" s="52" t="s">
        <v>30</v>
      </c>
      <c r="M14" s="52"/>
      <c r="N14" s="52"/>
      <c r="O14" s="52" t="s">
        <v>31</v>
      </c>
      <c r="P14" s="52"/>
      <c r="Q14" s="52"/>
      <c r="R14" s="52"/>
      <c r="S14" s="52"/>
      <c r="T14" s="47" t="s">
        <v>32</v>
      </c>
      <c r="U14" s="47"/>
      <c r="V14" s="47"/>
      <c r="W14" s="47"/>
      <c r="X14" s="47"/>
      <c r="Y14" s="47"/>
      <c r="Z14" s="47"/>
      <c r="AA14" s="47"/>
      <c r="AB14" s="51"/>
    </row>
    <row r="15" spans="1:28" ht="52.5" customHeight="1">
      <c r="A15" s="47"/>
      <c r="B15" s="47"/>
      <c r="C15" s="47"/>
      <c r="D15" s="47"/>
      <c r="E15" s="47"/>
      <c r="F15" s="47"/>
      <c r="G15" s="47"/>
      <c r="H15" s="47"/>
      <c r="I15" s="47"/>
      <c r="J15" s="48"/>
      <c r="K15" s="48"/>
      <c r="L15" s="9" t="s">
        <v>33</v>
      </c>
      <c r="M15" s="9" t="s">
        <v>34</v>
      </c>
      <c r="N15" s="9" t="s">
        <v>35</v>
      </c>
      <c r="O15" s="9" t="s">
        <v>36</v>
      </c>
      <c r="P15" s="9" t="s">
        <v>37</v>
      </c>
      <c r="Q15" s="9" t="s">
        <v>38</v>
      </c>
      <c r="R15" s="9" t="s">
        <v>39</v>
      </c>
      <c r="S15" s="9" t="s">
        <v>40</v>
      </c>
      <c r="T15" s="9" t="s">
        <v>41</v>
      </c>
      <c r="U15" s="9" t="s">
        <v>42</v>
      </c>
      <c r="V15" s="9" t="s">
        <v>43</v>
      </c>
      <c r="W15" s="9" t="s">
        <v>44</v>
      </c>
      <c r="X15" s="9" t="s">
        <v>45</v>
      </c>
      <c r="Y15" s="47"/>
      <c r="Z15" s="47"/>
      <c r="AA15" s="47"/>
      <c r="AB15" s="51"/>
    </row>
    <row r="16" spans="1:28" s="14" customFormat="1" ht="15.75" customHeight="1">
      <c r="A16" s="10">
        <v>1</v>
      </c>
      <c r="B16" s="11">
        <v>2</v>
      </c>
      <c r="C16" s="12">
        <v>3</v>
      </c>
      <c r="D16" s="11">
        <v>4</v>
      </c>
      <c r="E16" s="11">
        <v>5</v>
      </c>
      <c r="F16" s="11">
        <v>6</v>
      </c>
      <c r="G16" s="11">
        <v>7</v>
      </c>
      <c r="H16" s="11">
        <v>8</v>
      </c>
      <c r="I16" s="11">
        <v>9</v>
      </c>
      <c r="J16" s="11">
        <v>10</v>
      </c>
      <c r="K16" s="11">
        <v>11</v>
      </c>
      <c r="L16" s="10" t="s">
        <v>46</v>
      </c>
      <c r="M16" s="10" t="s">
        <v>47</v>
      </c>
      <c r="N16" s="10" t="s">
        <v>48</v>
      </c>
      <c r="O16" s="10" t="s">
        <v>49</v>
      </c>
      <c r="P16" s="10" t="s">
        <v>50</v>
      </c>
      <c r="Q16" s="10" t="s">
        <v>51</v>
      </c>
      <c r="R16" s="10" t="s">
        <v>52</v>
      </c>
      <c r="S16" s="10" t="s">
        <v>53</v>
      </c>
      <c r="T16" s="10" t="s">
        <v>54</v>
      </c>
      <c r="U16" s="10" t="s">
        <v>55</v>
      </c>
      <c r="V16" s="10" t="s">
        <v>56</v>
      </c>
      <c r="W16" s="10" t="s">
        <v>57</v>
      </c>
      <c r="X16" s="10" t="s">
        <v>58</v>
      </c>
      <c r="Y16" s="13">
        <v>13</v>
      </c>
      <c r="Z16" s="13">
        <v>14</v>
      </c>
      <c r="AA16" s="13">
        <v>15</v>
      </c>
      <c r="AB16" s="13">
        <v>16</v>
      </c>
    </row>
    <row r="17" spans="1:28" s="23" customFormat="1" ht="63.75" customHeight="1">
      <c r="A17" s="9">
        <v>1</v>
      </c>
      <c r="B17" s="15"/>
      <c r="C17" s="16" t="s">
        <v>69</v>
      </c>
      <c r="D17" s="17" t="s">
        <v>76</v>
      </c>
      <c r="E17" s="43">
        <v>6500000</v>
      </c>
      <c r="F17" s="15">
        <v>1.85</v>
      </c>
      <c r="G17" s="15">
        <v>350</v>
      </c>
      <c r="H17" s="44">
        <v>44755</v>
      </c>
      <c r="I17" s="15"/>
      <c r="J17" s="18"/>
      <c r="K17" s="25"/>
      <c r="L17" s="19">
        <v>2.4500000000000002</v>
      </c>
      <c r="M17" s="20">
        <v>2.1</v>
      </c>
      <c r="N17" s="20">
        <v>2.97</v>
      </c>
      <c r="O17" s="9"/>
      <c r="P17" s="9"/>
      <c r="Q17" s="9"/>
      <c r="R17" s="9"/>
      <c r="S17" s="9"/>
      <c r="T17" s="9"/>
      <c r="U17" s="9"/>
      <c r="V17" s="9"/>
      <c r="W17" s="9"/>
      <c r="X17" s="9"/>
      <c r="Y17" s="21">
        <f t="shared" ref="Y17:Y19" si="0">COUNTIF(K17:X17,"&gt;0")</f>
        <v>3</v>
      </c>
      <c r="Z17" s="58">
        <f>CEILING(SUM(K17:X17)/COUNTIF(K17:X17,"&gt;0"),0.01)</f>
        <v>2.5100000000000002</v>
      </c>
      <c r="AA17" s="58">
        <f t="shared" ref="AA17:AA19" si="1">Z17*E17</f>
        <v>16315000.000000002</v>
      </c>
      <c r="AB17" s="22">
        <f>STDEV(K17:X17)/Z17*100</f>
        <v>17.440615413575323</v>
      </c>
    </row>
    <row r="18" spans="1:28" s="23" customFormat="1" ht="57" customHeight="1">
      <c r="A18" s="9">
        <v>2</v>
      </c>
      <c r="B18" s="15"/>
      <c r="C18" s="16" t="s">
        <v>70</v>
      </c>
      <c r="D18" s="17" t="s">
        <v>76</v>
      </c>
      <c r="E18" s="43">
        <v>450000</v>
      </c>
      <c r="F18" s="15">
        <v>1.85</v>
      </c>
      <c r="G18" s="15">
        <v>350</v>
      </c>
      <c r="H18" s="44">
        <v>44755</v>
      </c>
      <c r="I18" s="15"/>
      <c r="J18" s="18"/>
      <c r="K18" s="25"/>
      <c r="L18" s="19">
        <v>2.8</v>
      </c>
      <c r="M18" s="20">
        <v>2.1</v>
      </c>
      <c r="N18" s="20">
        <v>3.7</v>
      </c>
      <c r="O18" s="9"/>
      <c r="P18" s="9"/>
      <c r="Q18" s="9"/>
      <c r="R18" s="9"/>
      <c r="S18" s="9"/>
      <c r="T18" s="9"/>
      <c r="U18" s="9"/>
      <c r="V18" s="9"/>
      <c r="W18" s="9"/>
      <c r="X18" s="9"/>
      <c r="Y18" s="21">
        <f t="shared" si="0"/>
        <v>3</v>
      </c>
      <c r="Z18" s="58">
        <f t="shared" ref="Z18:Z20" si="2">CEILING(SUM(K18:X18)/COUNTIF(K18:X18,"&gt;0"),0.01)</f>
        <v>2.87</v>
      </c>
      <c r="AA18" s="58">
        <f t="shared" si="1"/>
        <v>1291500</v>
      </c>
      <c r="AB18" s="22">
        <f t="shared" ref="AB18:AB20" si="3">STDEV(K18:X18)/Z18*100</f>
        <v>27.947060198643303</v>
      </c>
    </row>
    <row r="19" spans="1:28" s="23" customFormat="1" ht="55.5" customHeight="1">
      <c r="A19" s="9">
        <v>3</v>
      </c>
      <c r="B19" s="15"/>
      <c r="C19" s="16" t="s">
        <v>71</v>
      </c>
      <c r="D19" s="17" t="s">
        <v>76</v>
      </c>
      <c r="E19" s="43">
        <v>324000</v>
      </c>
      <c r="F19" s="15">
        <v>1.99</v>
      </c>
      <c r="G19" s="15">
        <v>350</v>
      </c>
      <c r="H19" s="44">
        <v>44755</v>
      </c>
      <c r="I19" s="15"/>
      <c r="J19" s="18"/>
      <c r="K19" s="25"/>
      <c r="L19" s="19">
        <v>3.53</v>
      </c>
      <c r="M19" s="20">
        <v>2.65</v>
      </c>
      <c r="N19" s="20">
        <v>4.83</v>
      </c>
      <c r="O19" s="9"/>
      <c r="P19" s="9"/>
      <c r="Q19" s="9"/>
      <c r="R19" s="9"/>
      <c r="S19" s="9"/>
      <c r="T19" s="9"/>
      <c r="U19" s="9"/>
      <c r="V19" s="9"/>
      <c r="W19" s="9"/>
      <c r="X19" s="9"/>
      <c r="Y19" s="21">
        <f t="shared" si="0"/>
        <v>3</v>
      </c>
      <c r="Z19" s="58">
        <f t="shared" si="2"/>
        <v>3.67</v>
      </c>
      <c r="AA19" s="58">
        <f t="shared" si="1"/>
        <v>1189080</v>
      </c>
      <c r="AB19" s="22">
        <f t="shared" si="3"/>
        <v>29.883443860174808</v>
      </c>
    </row>
    <row r="20" spans="1:28" ht="64.5" customHeight="1">
      <c r="A20" s="42">
        <v>4</v>
      </c>
      <c r="B20" s="24"/>
      <c r="C20" s="16" t="s">
        <v>72</v>
      </c>
      <c r="D20" s="17" t="s">
        <v>76</v>
      </c>
      <c r="E20" s="25">
        <v>42000</v>
      </c>
      <c r="F20" s="45">
        <v>1.99</v>
      </c>
      <c r="G20" s="15">
        <v>350</v>
      </c>
      <c r="H20" s="44">
        <v>44755</v>
      </c>
      <c r="I20" s="15"/>
      <c r="J20" s="18"/>
      <c r="K20" s="25"/>
      <c r="L20" s="19">
        <v>3.76</v>
      </c>
      <c r="M20" s="20">
        <v>2.65</v>
      </c>
      <c r="N20" s="20">
        <v>5.41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1">
        <f>COUNTIF(K20:X20,"&gt;0")</f>
        <v>3</v>
      </c>
      <c r="Z20" s="58">
        <f t="shared" si="2"/>
        <v>3.94</v>
      </c>
      <c r="AA20" s="58">
        <f>Z20*E20</f>
        <v>165480</v>
      </c>
      <c r="AB20" s="22">
        <f t="shared" si="3"/>
        <v>35.248132992191003</v>
      </c>
    </row>
    <row r="21" spans="1:28" ht="24" customHeight="1">
      <c r="A21" s="27"/>
      <c r="B21" s="28"/>
      <c r="C21" s="53" t="s">
        <v>59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30"/>
      <c r="AA21" s="30">
        <f>SUM(AA17:AA20)</f>
        <v>18961060</v>
      </c>
      <c r="AB21" s="31"/>
    </row>
    <row r="22" spans="1:28" ht="13.5" customHeight="1"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3"/>
    </row>
    <row r="23" spans="1:28" s="34" customFormat="1" ht="13.5" customHeight="1">
      <c r="C23" s="35" t="s">
        <v>60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8" s="34" customFormat="1" ht="13.5" customHeight="1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8" s="34" customFormat="1" ht="13.5" customHeight="1">
      <c r="C25" s="36">
        <v>44834</v>
      </c>
      <c r="D25" s="37"/>
      <c r="E25" s="37"/>
      <c r="F25" s="54" t="s">
        <v>73</v>
      </c>
      <c r="G25" s="54"/>
      <c r="H25" s="54"/>
      <c r="I25" s="54"/>
      <c r="J25" s="54"/>
      <c r="K25" s="2"/>
      <c r="L25" s="54"/>
      <c r="M25" s="54"/>
      <c r="N25" s="54"/>
      <c r="O25" s="1"/>
      <c r="P25" s="1"/>
      <c r="Q25" s="1"/>
      <c r="R25" s="1"/>
      <c r="S25" s="1"/>
      <c r="T25" s="55" t="s">
        <v>74</v>
      </c>
      <c r="U25" s="55"/>
      <c r="V25" s="55"/>
      <c r="W25" s="55"/>
      <c r="X25" s="55"/>
      <c r="Y25" s="55"/>
      <c r="Z25" s="55"/>
      <c r="AA25" s="38"/>
    </row>
    <row r="26" spans="1:28" s="34" customFormat="1" ht="13.5" customHeight="1">
      <c r="C26" s="39" t="s">
        <v>61</v>
      </c>
      <c r="D26" s="37"/>
      <c r="E26" s="37"/>
      <c r="F26" s="56" t="s">
        <v>62</v>
      </c>
      <c r="G26" s="56"/>
      <c r="H26" s="56"/>
      <c r="I26" s="56"/>
      <c r="J26" s="56"/>
      <c r="K26" s="1"/>
      <c r="L26" s="57" t="s">
        <v>63</v>
      </c>
      <c r="M26" s="57"/>
      <c r="N26" s="57"/>
      <c r="O26" s="1"/>
      <c r="P26" s="1"/>
      <c r="Q26" s="1"/>
      <c r="R26" s="1"/>
      <c r="S26" s="1"/>
      <c r="T26" s="56"/>
      <c r="U26" s="56"/>
      <c r="V26" s="56"/>
      <c r="W26" s="56"/>
      <c r="X26" s="56"/>
      <c r="Y26" s="56"/>
      <c r="Z26" s="56"/>
    </row>
    <row r="27" spans="1:28" ht="13.5" customHeight="1">
      <c r="C27" s="40"/>
    </row>
    <row r="28" spans="1:28" ht="13.5" customHeight="1">
      <c r="C28" s="35" t="s">
        <v>64</v>
      </c>
    </row>
    <row r="29" spans="1:28" ht="13.5" customHeight="1"/>
    <row r="30" spans="1:28">
      <c r="C30" s="36"/>
      <c r="D30" s="37"/>
      <c r="E30" s="37"/>
      <c r="F30" s="54" t="s">
        <v>65</v>
      </c>
      <c r="G30" s="54"/>
      <c r="H30" s="54"/>
      <c r="I30" s="54"/>
      <c r="J30" s="54"/>
      <c r="K30" s="2"/>
      <c r="L30" s="54"/>
      <c r="M30" s="54"/>
      <c r="N30" s="54"/>
      <c r="T30" s="55" t="s">
        <v>77</v>
      </c>
      <c r="U30" s="55"/>
      <c r="V30" s="55"/>
      <c r="W30" s="55"/>
      <c r="X30" s="55"/>
      <c r="Y30" s="55"/>
      <c r="Z30" s="55"/>
    </row>
    <row r="31" spans="1:28">
      <c r="C31" s="39" t="s">
        <v>61</v>
      </c>
      <c r="D31" s="37"/>
      <c r="E31" s="37"/>
      <c r="F31" s="56" t="s">
        <v>62</v>
      </c>
      <c r="G31" s="56"/>
      <c r="H31" s="56"/>
      <c r="I31" s="56"/>
      <c r="J31" s="56"/>
      <c r="L31" s="57" t="s">
        <v>63</v>
      </c>
      <c r="M31" s="57"/>
      <c r="N31" s="57"/>
      <c r="T31" s="56"/>
      <c r="U31" s="56"/>
      <c r="V31" s="56"/>
      <c r="W31" s="56"/>
      <c r="X31" s="56"/>
      <c r="Y31" s="56"/>
      <c r="Z31" s="56"/>
    </row>
    <row r="34" spans="3:28">
      <c r="C34" s="35" t="s">
        <v>66</v>
      </c>
    </row>
    <row r="36" spans="3:28"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</row>
    <row r="40" spans="3:28" ht="25.5">
      <c r="F40" s="41" t="s">
        <v>67</v>
      </c>
    </row>
  </sheetData>
  <mergeCells count="41">
    <mergeCell ref="C36:AB36"/>
    <mergeCell ref="F30:J30"/>
    <mergeCell ref="L30:N30"/>
    <mergeCell ref="T30:Z30"/>
    <mergeCell ref="F31:J31"/>
    <mergeCell ref="L31:N31"/>
    <mergeCell ref="T31:Z31"/>
    <mergeCell ref="C21:M21"/>
    <mergeCell ref="F25:J25"/>
    <mergeCell ref="L25:N25"/>
    <mergeCell ref="T25:Z25"/>
    <mergeCell ref="F26:J26"/>
    <mergeCell ref="L26:N26"/>
    <mergeCell ref="T26:Z26"/>
    <mergeCell ref="AB13:AB15"/>
    <mergeCell ref="F14:F15"/>
    <mergeCell ref="G14:G15"/>
    <mergeCell ref="H14:H15"/>
    <mergeCell ref="I14:I15"/>
    <mergeCell ref="L14:N14"/>
    <mergeCell ref="O14:S14"/>
    <mergeCell ref="T14:X14"/>
    <mergeCell ref="D10:AA10"/>
    <mergeCell ref="D11:AA11"/>
    <mergeCell ref="A13:A15"/>
    <mergeCell ref="B13:B15"/>
    <mergeCell ref="C13:C15"/>
    <mergeCell ref="D13:D15"/>
    <mergeCell ref="E13:E15"/>
    <mergeCell ref="F13:I13"/>
    <mergeCell ref="J13:J15"/>
    <mergeCell ref="K13:K15"/>
    <mergeCell ref="L13:X13"/>
    <mergeCell ref="Y13:Y15"/>
    <mergeCell ref="Z13:Z15"/>
    <mergeCell ref="AA13:AA15"/>
    <mergeCell ref="D5:AA5"/>
    <mergeCell ref="D6:AA6"/>
    <mergeCell ref="D7:AA7"/>
    <mergeCell ref="D8:AA8"/>
    <mergeCell ref="D9:AA9"/>
  </mergeCells>
  <dataValidations count="1">
    <dataValidation type="list" allowBlank="1" showInputMessage="1" showErrorMessage="1" sqref="D6:AA6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91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 по Источникам</vt:lpstr>
      <vt:lpstr>'Обоснование по Источникам'!Область_печати</vt:lpstr>
    </vt:vector>
  </TitlesOfParts>
  <Company>Самарские Коммунальные Системы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mPenkova</dc:creator>
  <cp:lastModifiedBy>mPenkova</cp:lastModifiedBy>
  <cp:revision>2</cp:revision>
  <cp:lastPrinted>2022-09-30T07:47:40Z</cp:lastPrinted>
  <dcterms:created xsi:type="dcterms:W3CDTF">2022-08-31T05:13:04Z</dcterms:created>
  <dcterms:modified xsi:type="dcterms:W3CDTF">2022-10-19T09:02:41Z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Самарские Коммунальные Системы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